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Лист1!$B$1:$Q$55</definedName>
  </definedNames>
  <calcPr calcId="124519" refMode="R1C1"/>
</workbook>
</file>

<file path=xl/calcChain.xml><?xml version="1.0" encoding="utf-8"?>
<calcChain xmlns="http://schemas.openxmlformats.org/spreadsheetml/2006/main">
  <c r="Q44" i="1"/>
  <c r="Q43"/>
  <c r="L44"/>
  <c r="L43"/>
  <c r="Q42"/>
  <c r="Q40"/>
  <c r="Q38"/>
  <c r="Q35"/>
  <c r="Q34"/>
  <c r="P47"/>
  <c r="O47"/>
  <c r="N47"/>
  <c r="M47"/>
  <c r="L47"/>
  <c r="P45"/>
  <c r="O45"/>
  <c r="N45"/>
  <c r="M45"/>
  <c r="L45"/>
  <c r="P44"/>
  <c r="O44"/>
  <c r="N44"/>
  <c r="M44"/>
  <c r="Q39" l="1"/>
  <c r="N37"/>
  <c r="N43" s="1"/>
  <c r="L37"/>
  <c r="K37"/>
  <c r="J37"/>
  <c r="P37"/>
  <c r="P43" s="1"/>
  <c r="O37"/>
  <c r="M37"/>
  <c r="M43" s="1"/>
  <c r="E45"/>
  <c r="F44"/>
  <c r="G44"/>
  <c r="H44"/>
  <c r="I44"/>
  <c r="J44"/>
  <c r="K44"/>
  <c r="E44"/>
  <c r="Q36"/>
  <c r="Q37" l="1"/>
  <c r="O43"/>
  <c r="I29"/>
  <c r="H25"/>
  <c r="G45"/>
  <c r="G29"/>
  <c r="G25"/>
  <c r="E14" l="1"/>
  <c r="E18"/>
  <c r="E21"/>
  <c r="E25"/>
  <c r="E29"/>
  <c r="E43" l="1"/>
  <c r="E47"/>
  <c r="Q12"/>
  <c r="F45" l="1"/>
  <c r="H45"/>
  <c r="I45"/>
  <c r="J45"/>
  <c r="K45"/>
  <c r="F29"/>
  <c r="H29"/>
  <c r="F25"/>
  <c r="I25"/>
  <c r="F14"/>
  <c r="F43" s="1"/>
  <c r="G14"/>
  <c r="H14"/>
  <c r="I14"/>
  <c r="J14"/>
  <c r="K14"/>
  <c r="J43" l="1"/>
  <c r="J47"/>
  <c r="I47"/>
  <c r="I43"/>
  <c r="K43"/>
  <c r="K47"/>
  <c r="G47"/>
  <c r="G43"/>
  <c r="H47"/>
  <c r="H43"/>
  <c r="F47"/>
  <c r="Q33"/>
  <c r="Q32"/>
  <c r="Q31"/>
  <c r="Q28"/>
  <c r="Q27"/>
  <c r="Q24"/>
  <c r="Q23"/>
  <c r="Q20"/>
  <c r="Q19"/>
  <c r="Q17"/>
  <c r="Q16"/>
  <c r="Q13"/>
  <c r="Q45" l="1"/>
  <c r="Q29"/>
  <c r="Q14"/>
  <c r="Q25"/>
  <c r="Q21"/>
  <c r="Q18"/>
  <c r="Q47" l="1"/>
</calcChain>
</file>

<file path=xl/sharedStrings.xml><?xml version="1.0" encoding="utf-8"?>
<sst xmlns="http://schemas.openxmlformats.org/spreadsheetml/2006/main" count="96" uniqueCount="51">
  <si>
    <t xml:space="preserve">к Постановлению администрации </t>
  </si>
  <si>
    <t xml:space="preserve">муниципального района Сергиевский </t>
  </si>
  <si>
    <t>4. Перечень программных мероприятий</t>
  </si>
  <si>
    <t>№</t>
  </si>
  <si>
    <t>Срок исполнения, годы</t>
  </si>
  <si>
    <t>1.</t>
  </si>
  <si>
    <t>2.</t>
  </si>
  <si>
    <t>3.</t>
  </si>
  <si>
    <t>Предоставление субсидий за счет средств местного бюджета сельскохозяйственным товаропроизводителям, осуществляющим свою деятельность на территории Самарской области, в целях возмещения части затрат в связи с производством сельскохозяйственной продукции в части расходов на производство реализованного молока**</t>
  </si>
  <si>
    <t>В том числе:</t>
  </si>
  <si>
    <t>за счет средств областного бюджета, за исключением поступающих в областной бюджет средств федерального бюджета</t>
  </si>
  <si>
    <t xml:space="preserve">за счет средств областного бюджета, формируемых за счет поступающих в областной бюджет средств федерального бюджета </t>
  </si>
  <si>
    <t>4.</t>
  </si>
  <si>
    <t>5.</t>
  </si>
  <si>
    <t>Предоставление субсидий за счет средств местного бюджета сельскохозяйственным товаропроизводителям, организациям потребительской кооперации и организациям агропромышленного комплекса, осуществляющим свою деятельность на территории Самарской области, в целях возмещения части процентной ставки по краткосрочным кредитам (займам) на развитие животноводства, переработки и реализации продукции животноводства**</t>
  </si>
  <si>
    <t>6.</t>
  </si>
  <si>
    <t>Предоставление субсидий за счет средств местного бюджета сельскохозяйственным товаропроизводителям, организациям потребительской кооперации и организациям агропромышленного комплекса, осуществляющим свою деятельность на территории Самарской области, в целях возмещения части процентной ставки по краткосрочным кредитам (займам) на развитие растениеводства, переработки и реализации продукции растениеводства**</t>
  </si>
  <si>
    <t>7.</t>
  </si>
  <si>
    <t>Предоставление субсидий за счет средств местного бюджета малым формам хозяйствования, осуществляющим свою деятельность на территории Самарской области, в целях возмещения части затрат на уплату процентов по долгосрочным, среднесрочным и краткосрочным кредитам (займам)**</t>
  </si>
  <si>
    <t>8.</t>
  </si>
  <si>
    <t>Мероприятия в области сельского хозяйства за счет средств местного бюджета</t>
  </si>
  <si>
    <t>9.</t>
  </si>
  <si>
    <t>Всего средств, направленных на реализацию мероприятий программы в том числе:</t>
  </si>
  <si>
    <t>10.</t>
  </si>
  <si>
    <t>Всего средств за счет местного бюджета</t>
  </si>
  <si>
    <t>11.</t>
  </si>
  <si>
    <t xml:space="preserve">Итого за счёт средств, поступающих  в местный бюджет в виде стимулирующих субсидий из областного бюджета для  софинансирования расходных обязательств по вопросам местного значения, с учётом выполнения показателей социально-экономического развития. </t>
  </si>
  <si>
    <t>Итого за счёт средств, поступающих  в местный бюджет в виде субвенций из областного бюджета в соответствии с Законом Самарской области от 03.04.2009 № 41 – ГД «О наделении органов местного самоуправления на территории Самарской области отдельными государственными полномочиями по поддержки сельскохозяйственного производства».</t>
  </si>
  <si>
    <t>Предоставление субсидий за счет средств местного бюджета сельскохозяйственным товаропроизводителям, осуществляющим свою деятельность на территории Самарской области, на оказание несвязанной поддержки сельскохозяйственным товаропроизводителям в области растениеводства** В том числе:</t>
  </si>
  <si>
    <t>_________________</t>
  </si>
  <si>
    <t>Всего по Программе</t>
  </si>
  <si>
    <t>Наименование мероприятия</t>
  </si>
  <si>
    <t>с учётом выполнения показателей социально-экономического развития.</t>
  </si>
  <si>
    <t xml:space="preserve">** Поступают в местный бюджет в виде субвенций из областного бюджета в соответствии с Законом Самарской области от 03.04.2009 №41-ГД  "О наделении </t>
  </si>
  <si>
    <t>органов местного самоуправления на территории Самарской области отдельными государственными полномочиями по поддержке сельскохозяйственного производства".</t>
  </si>
  <si>
    <t xml:space="preserve">* Поступают в местный бюджет в виде стимулирующих субсидий из областного бюджета для софинансирования расходных обязательств по вопросам местного значения, </t>
  </si>
  <si>
    <t>Субвенции на развитие молочного скотоводства</t>
  </si>
  <si>
    <t>Предоставление субсидий за счёт средств местного бюджета сельскохозяйственным товаропроизводителям, организациям агропромышленного комплекса и индивидуальным предпринимателям, осуществляющим свою деятельность на территории муниципального района Сергиевский Самарской области, в целях возмещения затрат в связи с производством сельскохозяйственной продукции в части расходов на производство зерновых и зернобобовых  культур*</t>
  </si>
  <si>
    <t>Предоставление субсидий за счёт средств местного бюджета сельскохозяйственным товаропроизводителям, организациям агропромышленного комплекса и индивидуальным предпринимателям, осуществляющим свою деятельность на территории муниципального района Сергиевский  Самарской области, в целях возмещения части затрат в связи с производством сельскохозяйственной продукции в части расходов на производство продукции животноводства.*</t>
  </si>
  <si>
    <t>12.</t>
  </si>
  <si>
    <t>13.</t>
  </si>
  <si>
    <t>14.</t>
  </si>
  <si>
    <t>Субсидия на проведение работ по уничтожению карантинных сорняков на территории сельских поселений</t>
  </si>
  <si>
    <t>за счет средств областного бюджета</t>
  </si>
  <si>
    <t>за счет средств местного бюджета</t>
  </si>
  <si>
    <t>№ ____ от "___" ____________ 2020 г.</t>
  </si>
  <si>
    <t>Объем финансирования по годам, тыс. рублей***</t>
  </si>
  <si>
    <t>*** Общий  объём финансового обеспечения Программы, а также объём бюджетных ассигнований местного бюджета будут уточнены после утверждения Решения о бюджете на очередной финансовый год и плановый период.</t>
  </si>
  <si>
    <t>Организация и проведение сельскохозяйственной ярмарки</t>
  </si>
  <si>
    <t>2014 – 2025</t>
  </si>
  <si>
    <t>Приложение № 1</t>
  </si>
</sst>
</file>

<file path=xl/styles.xml><?xml version="1.0" encoding="utf-8"?>
<styleSheet xmlns="http://schemas.openxmlformats.org/spreadsheetml/2006/main">
  <numFmts count="1">
    <numFmt numFmtId="164" formatCode="0.00000"/>
  </numFmts>
  <fonts count="9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0" fillId="0" borderId="0" xfId="0" applyBorder="1"/>
    <xf numFmtId="0" fontId="4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/>
    <xf numFmtId="49" fontId="0" fillId="0" borderId="0" xfId="0" applyNumberFormat="1" applyBorder="1"/>
    <xf numFmtId="49" fontId="4" fillId="0" borderId="0" xfId="0" applyNumberFormat="1" applyFont="1" applyBorder="1" applyAlignment="1"/>
    <xf numFmtId="49" fontId="0" fillId="0" borderId="0" xfId="0" applyNumberFormat="1"/>
    <xf numFmtId="49" fontId="1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2" borderId="0" xfId="0" applyFill="1"/>
    <xf numFmtId="0" fontId="0" fillId="0" borderId="0" xfId="0" applyFill="1" applyAlignment="1"/>
    <xf numFmtId="0" fontId="2" fillId="3" borderId="1" xfId="0" applyFont="1" applyFill="1" applyBorder="1" applyAlignment="1">
      <alignment horizontal="justify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55"/>
  <sheetViews>
    <sheetView tabSelected="1" view="pageBreakPreview" zoomScale="70" zoomScaleSheetLayoutView="70" workbookViewId="0">
      <selection activeCell="Q2" sqref="Q2"/>
    </sheetView>
  </sheetViews>
  <sheetFormatPr defaultRowHeight="15"/>
  <cols>
    <col min="2" max="2" width="7.140625" customWidth="1"/>
    <col min="3" max="3" width="50.85546875" customWidth="1"/>
    <col min="4" max="4" width="13.5703125" customWidth="1"/>
    <col min="5" max="5" width="13.140625" customWidth="1"/>
    <col min="6" max="6" width="10.85546875" customWidth="1"/>
    <col min="7" max="7" width="12.7109375" bestFit="1" customWidth="1"/>
    <col min="8" max="8" width="12" customWidth="1"/>
    <col min="9" max="9" width="12.7109375" bestFit="1" customWidth="1"/>
    <col min="10" max="10" width="12.42578125" customWidth="1"/>
    <col min="11" max="11" width="13" customWidth="1"/>
    <col min="12" max="12" width="13.28515625" customWidth="1"/>
    <col min="13" max="13" width="13.7109375" customWidth="1"/>
    <col min="14" max="16" width="16" customWidth="1"/>
    <col min="17" max="17" width="16.28515625" customWidth="1"/>
    <col min="18" max="20" width="9.140625" customWidth="1"/>
  </cols>
  <sheetData>
    <row r="1" spans="2:20"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2:20" ht="18.75">
      <c r="H2" s="14"/>
      <c r="I2" s="14"/>
      <c r="J2" s="14"/>
      <c r="K2" s="14"/>
      <c r="L2" s="14"/>
      <c r="M2" s="14"/>
      <c r="N2" s="14"/>
      <c r="O2" s="14"/>
      <c r="P2" s="14"/>
      <c r="Q2" s="15" t="s">
        <v>50</v>
      </c>
    </row>
    <row r="3" spans="2:20" ht="18.75">
      <c r="H3" s="14"/>
      <c r="I3" s="14"/>
      <c r="J3" s="14"/>
      <c r="K3" s="14"/>
      <c r="L3" s="14"/>
      <c r="M3" s="14"/>
      <c r="N3" s="14"/>
      <c r="O3" s="14"/>
      <c r="P3" s="14"/>
      <c r="Q3" s="15" t="s">
        <v>0</v>
      </c>
    </row>
    <row r="4" spans="2:20" ht="18.75">
      <c r="H4" s="14"/>
      <c r="I4" s="14"/>
      <c r="J4" s="14"/>
      <c r="K4" s="14"/>
      <c r="L4" s="14"/>
      <c r="M4" s="14"/>
      <c r="N4" s="14"/>
      <c r="O4" s="14"/>
      <c r="P4" s="14"/>
      <c r="Q4" s="15" t="s">
        <v>1</v>
      </c>
    </row>
    <row r="5" spans="2:20" ht="18.75">
      <c r="H5" s="55" t="s">
        <v>45</v>
      </c>
      <c r="I5" s="55"/>
      <c r="J5" s="55"/>
      <c r="K5" s="55"/>
      <c r="L5" s="55"/>
      <c r="M5" s="55"/>
      <c r="N5" s="55"/>
      <c r="O5" s="55"/>
      <c r="P5" s="55"/>
      <c r="Q5" s="55"/>
    </row>
    <row r="6" spans="2:20" ht="18.75">
      <c r="H6" s="14"/>
      <c r="I6" s="14"/>
      <c r="J6" s="14"/>
      <c r="K6" s="14"/>
      <c r="L6" s="14"/>
      <c r="M6" s="14"/>
      <c r="N6" s="14"/>
      <c r="O6" s="14"/>
      <c r="P6" s="14"/>
      <c r="Q6" s="14"/>
      <c r="T6" s="1"/>
    </row>
    <row r="7" spans="2:20" ht="18.75">
      <c r="C7" s="62" t="s">
        <v>2</v>
      </c>
      <c r="D7" s="62"/>
      <c r="E7" s="62"/>
      <c r="F7" s="62"/>
      <c r="G7" s="62"/>
      <c r="H7" s="62"/>
      <c r="I7" s="62"/>
      <c r="J7" s="62"/>
      <c r="K7" s="62"/>
      <c r="L7" s="41"/>
      <c r="M7" s="41"/>
      <c r="N7" s="41"/>
      <c r="O7" s="41"/>
      <c r="P7" s="41"/>
      <c r="Q7" s="35"/>
    </row>
    <row r="8" spans="2:20" ht="18.75">
      <c r="D8" s="1"/>
      <c r="H8" s="2"/>
      <c r="I8" s="2"/>
      <c r="J8" s="2"/>
      <c r="K8" s="2"/>
      <c r="L8" s="2"/>
      <c r="M8" s="2"/>
      <c r="N8" s="2"/>
      <c r="O8" s="2"/>
      <c r="P8" s="2"/>
      <c r="Q8" s="17"/>
    </row>
    <row r="9" spans="2:20">
      <c r="Q9" s="18"/>
    </row>
    <row r="10" spans="2:20" ht="15.75" customHeight="1">
      <c r="B10" s="52" t="s">
        <v>3</v>
      </c>
      <c r="C10" s="52" t="s">
        <v>31</v>
      </c>
      <c r="D10" s="52" t="s">
        <v>4</v>
      </c>
      <c r="E10" s="64" t="s">
        <v>46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6"/>
      <c r="Q10" s="63" t="s">
        <v>30</v>
      </c>
    </row>
    <row r="11" spans="2:20" ht="15.75">
      <c r="B11" s="52"/>
      <c r="C11" s="52"/>
      <c r="D11" s="52"/>
      <c r="E11" s="19">
        <v>2014</v>
      </c>
      <c r="F11" s="19">
        <v>2015</v>
      </c>
      <c r="G11" s="16">
        <v>2016</v>
      </c>
      <c r="H11" s="16">
        <v>2017</v>
      </c>
      <c r="I11" s="19">
        <v>2018</v>
      </c>
      <c r="J11" s="19">
        <v>2019</v>
      </c>
      <c r="K11" s="19">
        <v>2020</v>
      </c>
      <c r="L11" s="39">
        <v>2021</v>
      </c>
      <c r="M11" s="39">
        <v>2022</v>
      </c>
      <c r="N11" s="39">
        <v>2023</v>
      </c>
      <c r="O11" s="39">
        <v>2024</v>
      </c>
      <c r="P11" s="39">
        <v>2025</v>
      </c>
      <c r="Q11" s="63"/>
    </row>
    <row r="12" spans="2:20" ht="185.25" customHeight="1">
      <c r="B12" s="27" t="s">
        <v>5</v>
      </c>
      <c r="C12" s="28" t="s">
        <v>37</v>
      </c>
      <c r="D12" s="29" t="s">
        <v>49</v>
      </c>
      <c r="E12" s="24">
        <v>0</v>
      </c>
      <c r="F12" s="24">
        <v>0</v>
      </c>
      <c r="G12" s="23">
        <v>0</v>
      </c>
      <c r="H12" s="23">
        <v>0</v>
      </c>
      <c r="I12" s="24">
        <v>0</v>
      </c>
      <c r="J12" s="24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25">
        <f>SUM(E12:K12)</f>
        <v>0</v>
      </c>
    </row>
    <row r="13" spans="2:20" ht="201" customHeight="1">
      <c r="B13" s="19" t="s">
        <v>6</v>
      </c>
      <c r="C13" s="20" t="s">
        <v>38</v>
      </c>
      <c r="D13" s="29" t="s">
        <v>49</v>
      </c>
      <c r="E13" s="24">
        <v>1642</v>
      </c>
      <c r="F13" s="24">
        <v>2775.7919999999999</v>
      </c>
      <c r="G13" s="23">
        <v>2724.4</v>
      </c>
      <c r="H13" s="23">
        <v>0</v>
      </c>
      <c r="I13" s="24">
        <v>0</v>
      </c>
      <c r="J13" s="24">
        <v>0</v>
      </c>
      <c r="K13" s="24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25">
        <f>SUM(E13:K13)</f>
        <v>7142.1919999999991</v>
      </c>
    </row>
    <row r="14" spans="2:20" ht="138" customHeight="1">
      <c r="B14" s="52" t="s">
        <v>7</v>
      </c>
      <c r="C14" s="33" t="s">
        <v>8</v>
      </c>
      <c r="D14" s="44" t="s">
        <v>49</v>
      </c>
      <c r="E14" s="46">
        <f>E16+E17</f>
        <v>804</v>
      </c>
      <c r="F14" s="46">
        <f t="shared" ref="F14:Q14" si="0">F16+F17</f>
        <v>0</v>
      </c>
      <c r="G14" s="61">
        <f t="shared" si="0"/>
        <v>0</v>
      </c>
      <c r="H14" s="61">
        <f t="shared" si="0"/>
        <v>0</v>
      </c>
      <c r="I14" s="46">
        <f t="shared" si="0"/>
        <v>0</v>
      </c>
      <c r="J14" s="46">
        <f t="shared" si="0"/>
        <v>0</v>
      </c>
      <c r="K14" s="46">
        <f t="shared" si="0"/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56">
        <f t="shared" si="0"/>
        <v>804</v>
      </c>
    </row>
    <row r="15" spans="2:20" ht="30" customHeight="1">
      <c r="B15" s="52"/>
      <c r="C15" s="20" t="s">
        <v>9</v>
      </c>
      <c r="D15" s="45"/>
      <c r="E15" s="46"/>
      <c r="F15" s="46"/>
      <c r="G15" s="61"/>
      <c r="H15" s="61"/>
      <c r="I15" s="46"/>
      <c r="J15" s="46"/>
      <c r="K15" s="46"/>
      <c r="L15" s="48"/>
      <c r="M15" s="48"/>
      <c r="N15" s="48"/>
      <c r="O15" s="48"/>
      <c r="P15" s="48"/>
      <c r="Q15" s="56"/>
    </row>
    <row r="16" spans="2:20" ht="61.5" customHeight="1">
      <c r="B16" s="52"/>
      <c r="C16" s="20" t="s">
        <v>10</v>
      </c>
      <c r="D16" s="29" t="s">
        <v>49</v>
      </c>
      <c r="E16" s="24">
        <v>694</v>
      </c>
      <c r="F16" s="24">
        <v>0</v>
      </c>
      <c r="G16" s="23">
        <v>0</v>
      </c>
      <c r="H16" s="23">
        <v>0</v>
      </c>
      <c r="I16" s="24">
        <v>0</v>
      </c>
      <c r="J16" s="24">
        <v>0</v>
      </c>
      <c r="K16" s="24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25">
        <f>SUM(E16:K16)</f>
        <v>694</v>
      </c>
    </row>
    <row r="17" spans="2:17" ht="59.25" customHeight="1">
      <c r="B17" s="52"/>
      <c r="C17" s="20" t="s">
        <v>11</v>
      </c>
      <c r="D17" s="29" t="s">
        <v>49</v>
      </c>
      <c r="E17" s="24">
        <v>110</v>
      </c>
      <c r="F17" s="24">
        <v>0</v>
      </c>
      <c r="G17" s="23">
        <v>0</v>
      </c>
      <c r="H17" s="23">
        <v>0</v>
      </c>
      <c r="I17" s="24">
        <v>0</v>
      </c>
      <c r="J17" s="24">
        <v>0</v>
      </c>
      <c r="K17" s="24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25">
        <f>SUM(E17:K17)</f>
        <v>110</v>
      </c>
    </row>
    <row r="18" spans="2:17" ht="131.25" customHeight="1">
      <c r="B18" s="52" t="s">
        <v>12</v>
      </c>
      <c r="C18" s="20" t="s">
        <v>28</v>
      </c>
      <c r="D18" s="29" t="s">
        <v>49</v>
      </c>
      <c r="E18" s="24">
        <f>E19+E20</f>
        <v>21854</v>
      </c>
      <c r="F18" s="24">
        <v>0</v>
      </c>
      <c r="G18" s="23">
        <v>0</v>
      </c>
      <c r="H18" s="23">
        <v>0</v>
      </c>
      <c r="I18" s="24">
        <v>0</v>
      </c>
      <c r="J18" s="24">
        <v>0</v>
      </c>
      <c r="K18" s="24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25">
        <f t="shared" ref="Q18" si="1">Q19+Q20</f>
        <v>21854</v>
      </c>
    </row>
    <row r="19" spans="2:17" ht="50.25" customHeight="1">
      <c r="B19" s="52"/>
      <c r="C19" s="20" t="s">
        <v>10</v>
      </c>
      <c r="D19" s="29" t="s">
        <v>49</v>
      </c>
      <c r="E19" s="24">
        <v>10927</v>
      </c>
      <c r="F19" s="24">
        <v>0</v>
      </c>
      <c r="G19" s="23">
        <v>0</v>
      </c>
      <c r="H19" s="23">
        <v>0</v>
      </c>
      <c r="I19" s="24">
        <v>0</v>
      </c>
      <c r="J19" s="24">
        <v>0</v>
      </c>
      <c r="K19" s="24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25">
        <f>SUM(E19:K19)</f>
        <v>10927</v>
      </c>
    </row>
    <row r="20" spans="2:17" ht="52.5" customHeight="1">
      <c r="B20" s="52"/>
      <c r="C20" s="20" t="s">
        <v>11</v>
      </c>
      <c r="D20" s="29" t="s">
        <v>49</v>
      </c>
      <c r="E20" s="24">
        <v>10927</v>
      </c>
      <c r="F20" s="24">
        <v>0</v>
      </c>
      <c r="G20" s="23">
        <v>0</v>
      </c>
      <c r="H20" s="23">
        <v>0</v>
      </c>
      <c r="I20" s="24">
        <v>0</v>
      </c>
      <c r="J20" s="24">
        <v>0</v>
      </c>
      <c r="K20" s="24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25">
        <f>SUM(E20:K20)</f>
        <v>10927</v>
      </c>
    </row>
    <row r="21" spans="2:17" ht="177" customHeight="1">
      <c r="B21" s="52" t="s">
        <v>13</v>
      </c>
      <c r="C21" s="20" t="s">
        <v>14</v>
      </c>
      <c r="D21" s="44" t="s">
        <v>49</v>
      </c>
      <c r="E21" s="46">
        <f>E23+E24</f>
        <v>0</v>
      </c>
      <c r="F21" s="46">
        <v>0</v>
      </c>
      <c r="G21" s="61">
        <v>0</v>
      </c>
      <c r="H21" s="61">
        <v>0</v>
      </c>
      <c r="I21" s="46">
        <v>0</v>
      </c>
      <c r="J21" s="46">
        <v>0</v>
      </c>
      <c r="K21" s="46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6">
        <f>Q23+Q24</f>
        <v>0</v>
      </c>
    </row>
    <row r="22" spans="2:17" ht="27" customHeight="1">
      <c r="B22" s="52"/>
      <c r="C22" s="20" t="s">
        <v>9</v>
      </c>
      <c r="D22" s="45"/>
      <c r="E22" s="46"/>
      <c r="F22" s="46"/>
      <c r="G22" s="61"/>
      <c r="H22" s="61"/>
      <c r="I22" s="46"/>
      <c r="J22" s="46"/>
      <c r="K22" s="46"/>
      <c r="L22" s="48"/>
      <c r="M22" s="48"/>
      <c r="N22" s="48"/>
      <c r="O22" s="48"/>
      <c r="P22" s="48"/>
      <c r="Q22" s="56"/>
    </row>
    <row r="23" spans="2:17" ht="60.75" customHeight="1">
      <c r="B23" s="52"/>
      <c r="C23" s="27" t="s">
        <v>10</v>
      </c>
      <c r="D23" s="29" t="s">
        <v>49</v>
      </c>
      <c r="E23" s="24">
        <v>0</v>
      </c>
      <c r="F23" s="24">
        <v>0</v>
      </c>
      <c r="G23" s="23">
        <v>0</v>
      </c>
      <c r="H23" s="23">
        <v>0</v>
      </c>
      <c r="I23" s="24">
        <v>0</v>
      </c>
      <c r="J23" s="24">
        <v>0</v>
      </c>
      <c r="K23" s="24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25">
        <f>SUM(E23:K23)</f>
        <v>0</v>
      </c>
    </row>
    <row r="24" spans="2:17" ht="52.5" customHeight="1">
      <c r="B24" s="52"/>
      <c r="C24" s="20" t="s">
        <v>11</v>
      </c>
      <c r="D24" s="29" t="s">
        <v>49</v>
      </c>
      <c r="E24" s="24">
        <v>0</v>
      </c>
      <c r="F24" s="24">
        <v>0</v>
      </c>
      <c r="G24" s="23">
        <v>0</v>
      </c>
      <c r="H24" s="23">
        <v>0</v>
      </c>
      <c r="I24" s="24">
        <v>0</v>
      </c>
      <c r="J24" s="24">
        <v>0</v>
      </c>
      <c r="K24" s="24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25">
        <f>SUM(E24:K24)</f>
        <v>0</v>
      </c>
    </row>
    <row r="25" spans="2:17" ht="176.25" customHeight="1">
      <c r="B25" s="52" t="s">
        <v>15</v>
      </c>
      <c r="C25" s="20" t="s">
        <v>16</v>
      </c>
      <c r="D25" s="44" t="s">
        <v>49</v>
      </c>
      <c r="E25" s="46">
        <f t="shared" ref="E25:Q25" si="2">E27+E28</f>
        <v>381</v>
      </c>
      <c r="F25" s="46">
        <f t="shared" si="2"/>
        <v>1288.365</v>
      </c>
      <c r="G25" s="57">
        <f t="shared" si="2"/>
        <v>4796.2739999999994</v>
      </c>
      <c r="H25" s="58">
        <f t="shared" si="2"/>
        <v>1866.8380500000001</v>
      </c>
      <c r="I25" s="46">
        <f t="shared" si="2"/>
        <v>0</v>
      </c>
      <c r="J25" s="46">
        <v>0</v>
      </c>
      <c r="K25" s="46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56">
        <f t="shared" si="2"/>
        <v>8332.4770499999995</v>
      </c>
    </row>
    <row r="26" spans="2:17" ht="31.5" customHeight="1">
      <c r="B26" s="52"/>
      <c r="C26" s="20" t="s">
        <v>9</v>
      </c>
      <c r="D26" s="45"/>
      <c r="E26" s="46"/>
      <c r="F26" s="46"/>
      <c r="G26" s="57"/>
      <c r="H26" s="58"/>
      <c r="I26" s="46"/>
      <c r="J26" s="46"/>
      <c r="K26" s="46"/>
      <c r="L26" s="48"/>
      <c r="M26" s="48"/>
      <c r="N26" s="48"/>
      <c r="O26" s="48"/>
      <c r="P26" s="48"/>
      <c r="Q26" s="56"/>
    </row>
    <row r="27" spans="2:17" ht="58.5" customHeight="1">
      <c r="B27" s="52"/>
      <c r="C27" s="27" t="s">
        <v>10</v>
      </c>
      <c r="D27" s="29" t="s">
        <v>49</v>
      </c>
      <c r="E27" s="24">
        <v>133</v>
      </c>
      <c r="F27" s="24">
        <v>1116.088</v>
      </c>
      <c r="G27" s="21">
        <v>1607.893</v>
      </c>
      <c r="H27" s="22">
        <v>1436.65705</v>
      </c>
      <c r="I27" s="24">
        <v>0</v>
      </c>
      <c r="J27" s="24">
        <v>0</v>
      </c>
      <c r="K27" s="24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24">
        <f>SUM(E27:K27)</f>
        <v>4293.6380499999996</v>
      </c>
    </row>
    <row r="28" spans="2:17" ht="51" customHeight="1">
      <c r="B28" s="52"/>
      <c r="C28" s="20" t="s">
        <v>11</v>
      </c>
      <c r="D28" s="29" t="s">
        <v>49</v>
      </c>
      <c r="E28" s="24">
        <v>248</v>
      </c>
      <c r="F28" s="24">
        <v>172.27699999999999</v>
      </c>
      <c r="G28" s="21">
        <v>3188.3809999999999</v>
      </c>
      <c r="H28" s="22">
        <v>430.18099999999998</v>
      </c>
      <c r="I28" s="24">
        <v>0</v>
      </c>
      <c r="J28" s="24">
        <v>0</v>
      </c>
      <c r="K28" s="24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24">
        <f>SUM(E28:K28)</f>
        <v>4038.8389999999999</v>
      </c>
    </row>
    <row r="29" spans="2:17" ht="126.75" customHeight="1">
      <c r="B29" s="52" t="s">
        <v>17</v>
      </c>
      <c r="C29" s="20" t="s">
        <v>18</v>
      </c>
      <c r="D29" s="44" t="s">
        <v>49</v>
      </c>
      <c r="E29" s="46">
        <f>E31+E32</f>
        <v>898</v>
      </c>
      <c r="F29" s="46">
        <f t="shared" ref="F29:Q29" si="3">F31+F32</f>
        <v>1223</v>
      </c>
      <c r="G29" s="57">
        <f>G31+G32</f>
        <v>440.65600000000001</v>
      </c>
      <c r="H29" s="58">
        <f t="shared" si="3"/>
        <v>156</v>
      </c>
      <c r="I29" s="46">
        <f>I31+I32</f>
        <v>216.131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56">
        <f t="shared" si="3"/>
        <v>2933.7870000000003</v>
      </c>
    </row>
    <row r="30" spans="2:17" ht="24" customHeight="1">
      <c r="B30" s="52"/>
      <c r="C30" s="20" t="s">
        <v>9</v>
      </c>
      <c r="D30" s="45"/>
      <c r="E30" s="46"/>
      <c r="F30" s="46"/>
      <c r="G30" s="57"/>
      <c r="H30" s="58"/>
      <c r="I30" s="46"/>
      <c r="J30" s="46"/>
      <c r="K30" s="46"/>
      <c r="L30" s="46"/>
      <c r="M30" s="46"/>
      <c r="N30" s="46"/>
      <c r="O30" s="46"/>
      <c r="P30" s="46"/>
      <c r="Q30" s="56"/>
    </row>
    <row r="31" spans="2:17" ht="52.5" customHeight="1">
      <c r="B31" s="52"/>
      <c r="C31" s="20" t="s">
        <v>10</v>
      </c>
      <c r="D31" s="29" t="s">
        <v>49</v>
      </c>
      <c r="E31" s="24">
        <v>60</v>
      </c>
      <c r="F31" s="24">
        <v>153</v>
      </c>
      <c r="G31" s="21">
        <v>41.383000000000003</v>
      </c>
      <c r="H31" s="22">
        <v>15.6</v>
      </c>
      <c r="I31" s="24">
        <v>216.131</v>
      </c>
      <c r="J31" s="24">
        <v>0</v>
      </c>
      <c r="K31" s="24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25">
        <f>SUM(E31:K31)</f>
        <v>486.11400000000003</v>
      </c>
    </row>
    <row r="32" spans="2:17" ht="51.75" customHeight="1">
      <c r="B32" s="52"/>
      <c r="C32" s="20" t="s">
        <v>11</v>
      </c>
      <c r="D32" s="29" t="s">
        <v>49</v>
      </c>
      <c r="E32" s="24">
        <v>838</v>
      </c>
      <c r="F32" s="24">
        <v>1070</v>
      </c>
      <c r="G32" s="21">
        <v>399.27300000000002</v>
      </c>
      <c r="H32" s="22">
        <v>140.4</v>
      </c>
      <c r="I32" s="24">
        <v>0</v>
      </c>
      <c r="J32" s="24">
        <v>0</v>
      </c>
      <c r="K32" s="24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25">
        <f>SUM(E32:K32)</f>
        <v>2447.6730000000002</v>
      </c>
    </row>
    <row r="33" spans="2:17" ht="51" customHeight="1">
      <c r="B33" s="19" t="s">
        <v>19</v>
      </c>
      <c r="C33" s="20" t="s">
        <v>20</v>
      </c>
      <c r="D33" s="29" t="s">
        <v>49</v>
      </c>
      <c r="E33" s="24">
        <v>67</v>
      </c>
      <c r="F33" s="24">
        <v>0</v>
      </c>
      <c r="G33" s="21">
        <v>0</v>
      </c>
      <c r="H33" s="22">
        <v>0</v>
      </c>
      <c r="I33" s="24">
        <v>0</v>
      </c>
      <c r="J33" s="24">
        <v>0</v>
      </c>
      <c r="K33" s="24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25">
        <f>SUM(E33:K33)</f>
        <v>67</v>
      </c>
    </row>
    <row r="34" spans="2:17" ht="36.75" customHeight="1">
      <c r="B34" s="52" t="s">
        <v>21</v>
      </c>
      <c r="C34" s="20" t="s">
        <v>36</v>
      </c>
      <c r="D34" s="29" t="s">
        <v>49</v>
      </c>
      <c r="E34" s="24">
        <v>0</v>
      </c>
      <c r="F34" s="24">
        <v>0</v>
      </c>
      <c r="G34" s="21">
        <v>0</v>
      </c>
      <c r="H34" s="22">
        <v>2762.08</v>
      </c>
      <c r="I34" s="24">
        <v>4705.8670000000002</v>
      </c>
      <c r="J34" s="24">
        <v>4214.41</v>
      </c>
      <c r="K34" s="24">
        <v>2786.9259999999999</v>
      </c>
      <c r="L34" s="37">
        <v>544.88499999999999</v>
      </c>
      <c r="M34" s="40">
        <v>0</v>
      </c>
      <c r="N34" s="40">
        <v>0</v>
      </c>
      <c r="O34" s="40">
        <v>0</v>
      </c>
      <c r="P34" s="40">
        <v>0</v>
      </c>
      <c r="Q34" s="25">
        <f>E34+F34+G34+H34+I34+J34+K34+L34+M34+N34+O34+P34</f>
        <v>15014.168</v>
      </c>
    </row>
    <row r="35" spans="2:17" ht="49.5" customHeight="1">
      <c r="B35" s="52"/>
      <c r="C35" s="33" t="s">
        <v>10</v>
      </c>
      <c r="D35" s="29" t="s">
        <v>49</v>
      </c>
      <c r="E35" s="24">
        <v>0</v>
      </c>
      <c r="F35" s="24">
        <v>0</v>
      </c>
      <c r="G35" s="21">
        <v>0</v>
      </c>
      <c r="H35" s="21">
        <v>2762.08</v>
      </c>
      <c r="I35" s="24">
        <v>4705.8670000000002</v>
      </c>
      <c r="J35" s="24">
        <v>4214.41</v>
      </c>
      <c r="K35" s="24">
        <v>2786.9259999999999</v>
      </c>
      <c r="L35" s="37">
        <v>544.88499999999999</v>
      </c>
      <c r="M35" s="40">
        <v>0</v>
      </c>
      <c r="N35" s="40">
        <v>0</v>
      </c>
      <c r="O35" s="40">
        <v>0</v>
      </c>
      <c r="P35" s="40">
        <v>0</v>
      </c>
      <c r="Q35" s="21">
        <f>E35+F35+G35+H35+I35+J35+K35+L35+M35+N35+O35+P35</f>
        <v>15014.168</v>
      </c>
    </row>
    <row r="36" spans="2:17" ht="49.5" customHeight="1">
      <c r="B36" s="52"/>
      <c r="C36" s="20" t="s">
        <v>11</v>
      </c>
      <c r="D36" s="29" t="s">
        <v>49</v>
      </c>
      <c r="E36" s="24">
        <v>0</v>
      </c>
      <c r="F36" s="24">
        <v>0</v>
      </c>
      <c r="G36" s="21">
        <v>0</v>
      </c>
      <c r="H36" s="21">
        <v>0</v>
      </c>
      <c r="I36" s="24">
        <v>0</v>
      </c>
      <c r="J36" s="24">
        <v>0</v>
      </c>
      <c r="K36" s="24">
        <v>0</v>
      </c>
      <c r="L36" s="37">
        <v>0</v>
      </c>
      <c r="M36" s="40">
        <v>0</v>
      </c>
      <c r="N36" s="40">
        <v>0</v>
      </c>
      <c r="O36" s="40">
        <v>0</v>
      </c>
      <c r="P36" s="40">
        <v>0</v>
      </c>
      <c r="Q36" s="32">
        <f t="shared" ref="Q36" si="4">E36+F36+G36+H36+I36+J36+K36</f>
        <v>0</v>
      </c>
    </row>
    <row r="37" spans="2:17" s="34" customFormat="1" ht="57" customHeight="1">
      <c r="B37" s="49" t="s">
        <v>23</v>
      </c>
      <c r="C37" s="36" t="s">
        <v>42</v>
      </c>
      <c r="D37" s="29" t="s">
        <v>49</v>
      </c>
      <c r="E37" s="37">
        <v>0</v>
      </c>
      <c r="F37" s="37">
        <v>0</v>
      </c>
      <c r="G37" s="38">
        <v>0</v>
      </c>
      <c r="H37" s="38">
        <v>0</v>
      </c>
      <c r="I37" s="37">
        <v>0</v>
      </c>
      <c r="J37" s="37">
        <f t="shared" ref="J37:P37" si="5">J38+J39</f>
        <v>74.515999999999991</v>
      </c>
      <c r="K37" s="37">
        <f t="shared" si="5"/>
        <v>2106.3186900000001</v>
      </c>
      <c r="L37" s="37">
        <f t="shared" si="5"/>
        <v>2106.3186900000001</v>
      </c>
      <c r="M37" s="37">
        <f t="shared" si="5"/>
        <v>1916.75</v>
      </c>
      <c r="N37" s="37">
        <f t="shared" si="5"/>
        <v>0</v>
      </c>
      <c r="O37" s="37">
        <f t="shared" si="5"/>
        <v>0</v>
      </c>
      <c r="P37" s="37">
        <f t="shared" si="5"/>
        <v>0</v>
      </c>
      <c r="Q37" s="38">
        <f>E37+F37+G37+H37+I37+J37+K37+L37+M37+N37+O37+P37</f>
        <v>6203.9033799999997</v>
      </c>
    </row>
    <row r="38" spans="2:17" s="34" customFormat="1" ht="42.75" customHeight="1">
      <c r="B38" s="50"/>
      <c r="C38" s="36" t="s">
        <v>43</v>
      </c>
      <c r="D38" s="29" t="s">
        <v>49</v>
      </c>
      <c r="E38" s="37">
        <v>0</v>
      </c>
      <c r="F38" s="37">
        <v>0</v>
      </c>
      <c r="G38" s="38">
        <v>0</v>
      </c>
      <c r="H38" s="38">
        <v>0</v>
      </c>
      <c r="I38" s="37">
        <v>0</v>
      </c>
      <c r="J38" s="37">
        <v>73.77</v>
      </c>
      <c r="K38" s="37">
        <v>1916.75</v>
      </c>
      <c r="L38" s="37">
        <v>1916.75</v>
      </c>
      <c r="M38" s="37">
        <v>1916.75</v>
      </c>
      <c r="N38" s="37">
        <v>0</v>
      </c>
      <c r="O38" s="37">
        <v>0</v>
      </c>
      <c r="P38" s="37">
        <v>0</v>
      </c>
      <c r="Q38" s="37">
        <f>E38+F38+G38+H38+I38+J38+K38+L38+M38+N38+O38+P38</f>
        <v>5824.02</v>
      </c>
    </row>
    <row r="39" spans="2:17" s="34" customFormat="1" ht="45.75" customHeight="1">
      <c r="B39" s="51"/>
      <c r="C39" s="36" t="s">
        <v>44</v>
      </c>
      <c r="D39" s="29" t="s">
        <v>49</v>
      </c>
      <c r="E39" s="37">
        <v>0</v>
      </c>
      <c r="F39" s="37">
        <v>0</v>
      </c>
      <c r="G39" s="38">
        <v>0</v>
      </c>
      <c r="H39" s="38">
        <v>0</v>
      </c>
      <c r="I39" s="37">
        <v>0</v>
      </c>
      <c r="J39" s="37">
        <v>0.746</v>
      </c>
      <c r="K39" s="37">
        <v>189.56869</v>
      </c>
      <c r="L39" s="37">
        <v>189.56869</v>
      </c>
      <c r="M39" s="37">
        <v>0</v>
      </c>
      <c r="N39" s="37">
        <v>0</v>
      </c>
      <c r="O39" s="37">
        <v>0</v>
      </c>
      <c r="P39" s="37">
        <v>0</v>
      </c>
      <c r="Q39" s="37">
        <f>E39+F39+G39+H39+I39+J39+K39+L39+M39+N39+O39+P39</f>
        <v>379.88337999999999</v>
      </c>
    </row>
    <row r="40" spans="2:17" s="34" customFormat="1" ht="45.75" customHeight="1">
      <c r="B40" s="49">
        <v>11</v>
      </c>
      <c r="C40" s="36" t="s">
        <v>48</v>
      </c>
      <c r="D40" s="29" t="s">
        <v>49</v>
      </c>
      <c r="E40" s="37">
        <v>0</v>
      </c>
      <c r="F40" s="37">
        <v>0</v>
      </c>
      <c r="G40" s="38">
        <v>0</v>
      </c>
      <c r="H40" s="38">
        <v>0</v>
      </c>
      <c r="I40" s="37">
        <v>0</v>
      </c>
      <c r="J40" s="37">
        <v>0</v>
      </c>
      <c r="K40" s="37">
        <v>0</v>
      </c>
      <c r="L40" s="37">
        <v>500</v>
      </c>
      <c r="M40" s="37">
        <v>0</v>
      </c>
      <c r="N40" s="37">
        <v>0</v>
      </c>
      <c r="O40" s="37">
        <v>0</v>
      </c>
      <c r="P40" s="37">
        <v>0</v>
      </c>
      <c r="Q40" s="37">
        <f>L40+M40+N40+O40+P40</f>
        <v>500</v>
      </c>
    </row>
    <row r="41" spans="2:17" s="34" customFormat="1" ht="45.75" customHeight="1">
      <c r="B41" s="50"/>
      <c r="C41" s="36" t="s">
        <v>43</v>
      </c>
      <c r="D41" s="29" t="s">
        <v>49</v>
      </c>
      <c r="E41" s="37">
        <v>0</v>
      </c>
      <c r="F41" s="37">
        <v>0</v>
      </c>
      <c r="G41" s="38">
        <v>0</v>
      </c>
      <c r="H41" s="38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</row>
    <row r="42" spans="2:17" s="34" customFormat="1" ht="45.75" customHeight="1">
      <c r="B42" s="51"/>
      <c r="C42" s="36" t="s">
        <v>44</v>
      </c>
      <c r="D42" s="29" t="s">
        <v>49</v>
      </c>
      <c r="E42" s="37">
        <v>0</v>
      </c>
      <c r="F42" s="37">
        <v>0</v>
      </c>
      <c r="G42" s="38">
        <v>0</v>
      </c>
      <c r="H42" s="38">
        <v>0</v>
      </c>
      <c r="I42" s="37">
        <v>0</v>
      </c>
      <c r="J42" s="37">
        <v>0</v>
      </c>
      <c r="K42" s="37">
        <v>0</v>
      </c>
      <c r="L42" s="37">
        <v>500</v>
      </c>
      <c r="M42" s="37">
        <v>0</v>
      </c>
      <c r="N42" s="37">
        <v>0</v>
      </c>
      <c r="O42" s="37">
        <v>0</v>
      </c>
      <c r="P42" s="37">
        <v>0</v>
      </c>
      <c r="Q42" s="37">
        <f>L42+M42+N42+O42+P42</f>
        <v>500</v>
      </c>
    </row>
    <row r="43" spans="2:17" ht="49.5" customHeight="1">
      <c r="B43" s="5" t="s">
        <v>25</v>
      </c>
      <c r="C43" s="4" t="s">
        <v>22</v>
      </c>
      <c r="D43" s="29" t="s">
        <v>49</v>
      </c>
      <c r="E43" s="26">
        <f>E12+E13+E14+E18+E21+E25+E29+E33+E34+E37</f>
        <v>25646</v>
      </c>
      <c r="F43" s="26">
        <f t="shared" ref="F43:I43" si="6">F12+F13+F14+F18+F21+F25+F29+F33+F34+F37</f>
        <v>5287.1570000000002</v>
      </c>
      <c r="G43" s="26">
        <f t="shared" si="6"/>
        <v>7961.329999999999</v>
      </c>
      <c r="H43" s="26">
        <f t="shared" si="6"/>
        <v>4784.9180500000002</v>
      </c>
      <c r="I43" s="26">
        <f t="shared" si="6"/>
        <v>4921.9980000000005</v>
      </c>
      <c r="J43" s="26">
        <f>J12+J13+J14+J18+J21+J25+J29+J33+J34+J37</f>
        <v>4288.9259999999995</v>
      </c>
      <c r="K43" s="26">
        <f>K12+K13+K14+K18+K21+K25+K29+K33+K34+K37</f>
        <v>4893.2446899999995</v>
      </c>
      <c r="L43" s="43">
        <f>L12+L13+L14+L18+L21+L25+L29+L33+L34+L37+L40</f>
        <v>3151.2036900000003</v>
      </c>
      <c r="M43" s="26">
        <f>M12+M13+M14+M18+M21+M25+M29+M33+M34+M37</f>
        <v>1916.75</v>
      </c>
      <c r="N43" s="26">
        <f>N12+N13+N14+N18+N21+N25+N29+N33+N34+N37</f>
        <v>0</v>
      </c>
      <c r="O43" s="26">
        <f>O12+O13+O14+O18+O21+O25+O29+O33+O34+O37</f>
        <v>0</v>
      </c>
      <c r="P43" s="26">
        <f>P12+P13+P14+P18+P21+P25+P29+P33+P34+P37</f>
        <v>0</v>
      </c>
      <c r="Q43" s="26">
        <f>Q12+Q13+Q14+Q18+Q21+Q25+Q29+Q33+Q34+Q37+Q40</f>
        <v>62851.527429999987</v>
      </c>
    </row>
    <row r="44" spans="2:17" ht="44.25" customHeight="1">
      <c r="B44" s="30" t="s">
        <v>39</v>
      </c>
      <c r="C44" s="20" t="s">
        <v>24</v>
      </c>
      <c r="D44" s="29" t="s">
        <v>49</v>
      </c>
      <c r="E44" s="24">
        <f t="shared" ref="E44:K44" si="7">E33+E39</f>
        <v>67</v>
      </c>
      <c r="F44" s="31">
        <f t="shared" si="7"/>
        <v>0</v>
      </c>
      <c r="G44" s="31">
        <f t="shared" si="7"/>
        <v>0</v>
      </c>
      <c r="H44" s="31">
        <f t="shared" si="7"/>
        <v>0</v>
      </c>
      <c r="I44" s="31">
        <f t="shared" si="7"/>
        <v>0</v>
      </c>
      <c r="J44" s="31">
        <f t="shared" si="7"/>
        <v>0.746</v>
      </c>
      <c r="K44" s="31">
        <f t="shared" si="7"/>
        <v>189.56869</v>
      </c>
      <c r="L44" s="37">
        <f>L33+L39+L42</f>
        <v>689.56869000000006</v>
      </c>
      <c r="M44" s="40">
        <f>M33+M39</f>
        <v>0</v>
      </c>
      <c r="N44" s="40">
        <f>N33+N39</f>
        <v>0</v>
      </c>
      <c r="O44" s="40">
        <f>O33+O39</f>
        <v>0</v>
      </c>
      <c r="P44" s="40">
        <f>P33+P39</f>
        <v>0</v>
      </c>
      <c r="Q44" s="31">
        <f>Q33+Q39+Q42</f>
        <v>946.88337999999999</v>
      </c>
    </row>
    <row r="45" spans="2:17" ht="30.75" customHeight="1">
      <c r="B45" s="53" t="s">
        <v>40</v>
      </c>
      <c r="C45" s="59" t="s">
        <v>26</v>
      </c>
      <c r="D45" s="44" t="s">
        <v>49</v>
      </c>
      <c r="E45" s="46">
        <f>E12+E13</f>
        <v>1642</v>
      </c>
      <c r="F45" s="46">
        <f t="shared" ref="F45:Q45" si="8">F12+F13</f>
        <v>2775.7919999999999</v>
      </c>
      <c r="G45" s="57">
        <f t="shared" si="8"/>
        <v>2724.4</v>
      </c>
      <c r="H45" s="57">
        <f t="shared" si="8"/>
        <v>0</v>
      </c>
      <c r="I45" s="46">
        <f t="shared" si="8"/>
        <v>0</v>
      </c>
      <c r="J45" s="46">
        <f t="shared" si="8"/>
        <v>0</v>
      </c>
      <c r="K45" s="46">
        <f t="shared" si="8"/>
        <v>0</v>
      </c>
      <c r="L45" s="60">
        <f t="shared" ref="L45:P45" si="9">L12+L13</f>
        <v>0</v>
      </c>
      <c r="M45" s="46">
        <f t="shared" si="9"/>
        <v>0</v>
      </c>
      <c r="N45" s="46">
        <f t="shared" si="9"/>
        <v>0</v>
      </c>
      <c r="O45" s="46">
        <f t="shared" si="9"/>
        <v>0</v>
      </c>
      <c r="P45" s="46">
        <f t="shared" si="9"/>
        <v>0</v>
      </c>
      <c r="Q45" s="56">
        <f t="shared" si="8"/>
        <v>7142.1919999999991</v>
      </c>
    </row>
    <row r="46" spans="2:17" ht="83.25" customHeight="1">
      <c r="B46" s="54"/>
      <c r="C46" s="59"/>
      <c r="D46" s="45"/>
      <c r="E46" s="46"/>
      <c r="F46" s="46"/>
      <c r="G46" s="57"/>
      <c r="H46" s="57"/>
      <c r="I46" s="46"/>
      <c r="J46" s="46"/>
      <c r="K46" s="46"/>
      <c r="L46" s="60"/>
      <c r="M46" s="46"/>
      <c r="N46" s="46"/>
      <c r="O46" s="46"/>
      <c r="P46" s="46"/>
      <c r="Q46" s="56"/>
    </row>
    <row r="47" spans="2:17" ht="145.5" customHeight="1">
      <c r="B47" s="30" t="s">
        <v>41</v>
      </c>
      <c r="C47" s="20" t="s">
        <v>27</v>
      </c>
      <c r="D47" s="29" t="s">
        <v>49</v>
      </c>
      <c r="E47" s="24">
        <f>E14+E18+E21+E25+E29</f>
        <v>23937</v>
      </c>
      <c r="F47" s="24">
        <f>F14+F18+F21+F25+F29</f>
        <v>2511.3649999999998</v>
      </c>
      <c r="G47" s="24">
        <f>G14+G18+G21+G25+G29+G34+G38</f>
        <v>5236.9299999999994</v>
      </c>
      <c r="H47" s="31">
        <f t="shared" ref="H47:Q47" si="10">H14+H18+H21+H25+H29+H34+H38</f>
        <v>4784.9180500000002</v>
      </c>
      <c r="I47" s="31">
        <f t="shared" si="10"/>
        <v>4921.9980000000005</v>
      </c>
      <c r="J47" s="31">
        <f t="shared" si="10"/>
        <v>4288.18</v>
      </c>
      <c r="K47" s="31">
        <f t="shared" si="10"/>
        <v>4703.6759999999995</v>
      </c>
      <c r="L47" s="37">
        <f t="shared" si="10"/>
        <v>2461.6350000000002</v>
      </c>
      <c r="M47" s="40">
        <f t="shared" si="10"/>
        <v>1916.75</v>
      </c>
      <c r="N47" s="40">
        <f t="shared" si="10"/>
        <v>0</v>
      </c>
      <c r="O47" s="40">
        <f t="shared" si="10"/>
        <v>0</v>
      </c>
      <c r="P47" s="40">
        <f t="shared" si="10"/>
        <v>0</v>
      </c>
      <c r="Q47" s="31">
        <f t="shared" si="10"/>
        <v>54762.452049999993</v>
      </c>
    </row>
    <row r="48" spans="2:17" ht="25.5" customHeight="1">
      <c r="B48" s="9"/>
      <c r="C48" s="6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34">
      <c r="B49" s="7" t="s">
        <v>29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2:34" ht="20.25" customHeight="1">
      <c r="B50" s="13" t="s">
        <v>35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8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2:34" ht="22.5" customHeight="1">
      <c r="B51" s="13" t="s">
        <v>32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8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2:34" ht="24.75" customHeight="1">
      <c r="B52" s="11" t="s">
        <v>33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8"/>
    </row>
    <row r="53" spans="2:34" ht="30" customHeight="1">
      <c r="B53" s="11" t="s">
        <v>34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7"/>
    </row>
    <row r="55" spans="2:34">
      <c r="B55" s="42" t="s">
        <v>47</v>
      </c>
    </row>
  </sheetData>
  <mergeCells count="87">
    <mergeCell ref="C7:K7"/>
    <mergeCell ref="D10:D11"/>
    <mergeCell ref="Q10:Q11"/>
    <mergeCell ref="C10:C11"/>
    <mergeCell ref="B10:B11"/>
    <mergeCell ref="E10:P10"/>
    <mergeCell ref="K14:K15"/>
    <mergeCell ref="B14:B17"/>
    <mergeCell ref="Q14:Q15"/>
    <mergeCell ref="D14:D15"/>
    <mergeCell ref="E14:E15"/>
    <mergeCell ref="F14:F15"/>
    <mergeCell ref="G14:G15"/>
    <mergeCell ref="L14:L15"/>
    <mergeCell ref="M14:M15"/>
    <mergeCell ref="N14:N15"/>
    <mergeCell ref="O14:O15"/>
    <mergeCell ref="P14:P15"/>
    <mergeCell ref="B21:B24"/>
    <mergeCell ref="B18:B20"/>
    <mergeCell ref="H14:H15"/>
    <mergeCell ref="I14:I15"/>
    <mergeCell ref="J14:J15"/>
    <mergeCell ref="J21:J22"/>
    <mergeCell ref="Q21:Q22"/>
    <mergeCell ref="E21:E22"/>
    <mergeCell ref="F21:F22"/>
    <mergeCell ref="G21:G22"/>
    <mergeCell ref="L21:L22"/>
    <mergeCell ref="M21:M22"/>
    <mergeCell ref="N21:N22"/>
    <mergeCell ref="O21:O22"/>
    <mergeCell ref="P21:P22"/>
    <mergeCell ref="Q45:Q46"/>
    <mergeCell ref="L45:L46"/>
    <mergeCell ref="M45:M46"/>
    <mergeCell ref="N45:N46"/>
    <mergeCell ref="O45:O46"/>
    <mergeCell ref="P45:P46"/>
    <mergeCell ref="C45:C46"/>
    <mergeCell ref="E45:E46"/>
    <mergeCell ref="F45:F46"/>
    <mergeCell ref="G45:G46"/>
    <mergeCell ref="H45:H46"/>
    <mergeCell ref="H5:Q5"/>
    <mergeCell ref="D29:D30"/>
    <mergeCell ref="K29:K30"/>
    <mergeCell ref="Q29:Q30"/>
    <mergeCell ref="E29:E30"/>
    <mergeCell ref="F29:F30"/>
    <mergeCell ref="G29:G30"/>
    <mergeCell ref="I25:I26"/>
    <mergeCell ref="J25:J26"/>
    <mergeCell ref="H29:H30"/>
    <mergeCell ref="I29:I30"/>
    <mergeCell ref="J29:J30"/>
    <mergeCell ref="K25:K26"/>
    <mergeCell ref="Q25:Q26"/>
    <mergeCell ref="D25:D26"/>
    <mergeCell ref="E25:E26"/>
    <mergeCell ref="B37:B39"/>
    <mergeCell ref="B25:B28"/>
    <mergeCell ref="B29:B32"/>
    <mergeCell ref="B34:B36"/>
    <mergeCell ref="B45:B46"/>
    <mergeCell ref="B40:B42"/>
    <mergeCell ref="O29:O30"/>
    <mergeCell ref="P29:P30"/>
    <mergeCell ref="L25:L26"/>
    <mergeCell ref="M25:M26"/>
    <mergeCell ref="N25:N26"/>
    <mergeCell ref="O25:O26"/>
    <mergeCell ref="P25:P26"/>
    <mergeCell ref="D21:D22"/>
    <mergeCell ref="D45:D46"/>
    <mergeCell ref="L29:L30"/>
    <mergeCell ref="M29:M30"/>
    <mergeCell ref="N29:N30"/>
    <mergeCell ref="I45:I46"/>
    <mergeCell ref="J45:J46"/>
    <mergeCell ref="K45:K46"/>
    <mergeCell ref="F25:F26"/>
    <mergeCell ref="G25:G26"/>
    <mergeCell ref="H25:H26"/>
    <mergeCell ref="H21:H22"/>
    <mergeCell ref="I21:I22"/>
    <mergeCell ref="K21:K22"/>
  </mergeCells>
  <printOptions horizontalCentered="1"/>
  <pageMargins left="0.70866141732283472" right="0.70866141732283472" top="0.82677165354330717" bottom="0.43307086614173229" header="0.31496062992125984" footer="0.31496062992125984"/>
  <pageSetup paperSize="9" scale="52" fitToHeight="0" orientation="landscape" verticalDpi="0" r:id="rId1"/>
  <rowBreaks count="1" manualBreakCount="1">
    <brk id="32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2021-01-13T04:44:46Z</dcterms:modified>
</cp:coreProperties>
</file>